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ocial och Miljö\S4 Miljö\Förslag mappstruktur\460 Cirkulär ekonomi\3_Utvecklingssamarbete\Slamtömning\"/>
    </mc:Choice>
  </mc:AlternateContent>
  <xr:revisionPtr revIDLastSave="0" documentId="8_{21144D65-EDCE-4506-AA00-4D9CBB69642D}" xr6:coauthVersionLast="47" xr6:coauthVersionMax="47" xr10:uidLastSave="{00000000-0000-0000-0000-000000000000}"/>
  <bookViews>
    <workbookView xWindow="28680" yWindow="-120" windowWidth="29040" windowHeight="17640" activeTab="2" xr2:uid="{00000000-000D-0000-FFFF-FFFF00000000}"/>
  </bookViews>
  <sheets>
    <sheet name="Sammanställning" sheetId="1" r:id="rId1"/>
    <sheet name="Transportdokument" sheetId="2" r:id="rId2"/>
    <sheet name="Kundregist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  <c r="B8" i="2" s="1"/>
  <c r="B40" i="2" l="1"/>
  <c r="B47" i="2"/>
  <c r="B16" i="2"/>
  <c r="B17" i="2"/>
  <c r="B28" i="2"/>
  <c r="B29" i="2"/>
  <c r="B41" i="2"/>
  <c r="B46" i="2"/>
  <c r="B20" i="2"/>
  <c r="B48" i="2"/>
  <c r="B9" i="2"/>
  <c r="B21" i="2"/>
  <c r="B37" i="2"/>
  <c r="B49" i="2"/>
  <c r="B18" i="2"/>
  <c r="B30" i="2"/>
  <c r="B31" i="2"/>
  <c r="B11" i="2"/>
  <c r="B26" i="2"/>
  <c r="B38" i="2"/>
  <c r="B50" i="2"/>
  <c r="B19" i="2"/>
  <c r="B10" i="2"/>
  <c r="B36" i="2"/>
  <c r="B6" i="2"/>
  <c r="B27" i="2"/>
  <c r="B39" i="2"/>
  <c r="B51" i="2"/>
  <c r="B7" i="2"/>
</calcChain>
</file>

<file path=xl/sharedStrings.xml><?xml version="1.0" encoding="utf-8"?>
<sst xmlns="http://schemas.openxmlformats.org/spreadsheetml/2006/main" count="257" uniqueCount="158">
  <si>
    <t>Avfallsinnehavarens identifieringsuppgifter</t>
  </si>
  <si>
    <t>Fastighetsägare eller eventuell hyresgäst?</t>
  </si>
  <si>
    <t>Fastigheten</t>
  </si>
  <si>
    <t>Fastighetens adress</t>
  </si>
  <si>
    <t>Typ av avloppsanläggning</t>
  </si>
  <si>
    <t>Typ av slamtank</t>
  </si>
  <si>
    <t>Beskrivning av avfall</t>
  </si>
  <si>
    <t>Avfallskategori</t>
  </si>
  <si>
    <t>20 03 04 Slam från septiska tankar</t>
  </si>
  <si>
    <t>Datum för tömning</t>
  </si>
  <si>
    <t>Transportörens namn</t>
  </si>
  <si>
    <t>Transportörens adress</t>
  </si>
  <si>
    <t>Mottagarens namn</t>
  </si>
  <si>
    <t>Mottagarens adress</t>
  </si>
  <si>
    <t>Mottagning/leverans</t>
  </si>
  <si>
    <t>Levererad avfallsmängd</t>
  </si>
  <si>
    <t>Uppgifter</t>
  </si>
  <si>
    <t>Lagstöd</t>
  </si>
  <si>
    <t>24, 26, 28</t>
  </si>
  <si>
    <t>Kommentar</t>
  </si>
  <si>
    <t>Kan finnas flera byggnader med olik avloppslösningar på samma fastighet</t>
  </si>
  <si>
    <t>Avfallsmängd</t>
  </si>
  <si>
    <t>Enhet/svar</t>
  </si>
  <si>
    <t>Fullständig postadress</t>
  </si>
  <si>
    <t>Är företaget själv så det säger sig själv egentligen</t>
  </si>
  <si>
    <t>Lotsbroverket, Jomala, flera?</t>
  </si>
  <si>
    <t>24, 26</t>
  </si>
  <si>
    <t>26, 28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</si>
  <si>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</si>
  <si>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</si>
  <si>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</si>
  <si>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</si>
  <si>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</si>
  <si>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</si>
  <si>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</si>
  <si>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</si>
  <si>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</si>
  <si>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</si>
  <si>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</si>
  <si>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</si>
  <si>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</si>
  <si>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</si>
  <si>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</si>
  <si>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</si>
  <si>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Kommun</t>
  </si>
  <si>
    <t>Typ av fastighet</t>
  </si>
  <si>
    <t>Fastighetsbeteckning</t>
  </si>
  <si>
    <t>Fullständig 4-siffrig fastighetsnr</t>
  </si>
  <si>
    <t>Datum för levererans</t>
  </si>
  <si>
    <t>Bokföring</t>
  </si>
  <si>
    <t>Transportdokument</t>
  </si>
  <si>
    <t>X</t>
  </si>
  <si>
    <t>Mottagarens bekräftelse att uppgifterna stämmer</t>
  </si>
  <si>
    <t>Sträcker sig en tömningsrunda över flera datum?</t>
  </si>
  <si>
    <t>Transportören</t>
  </si>
  <si>
    <t>Frivillig</t>
  </si>
  <si>
    <t>Antal?</t>
  </si>
  <si>
    <t>Sluten tank, slamavskiljare, minireningsverk, gråvattenfilter</t>
  </si>
  <si>
    <t>Fastighetsinnehavare</t>
  </si>
  <si>
    <t>Fastighetsinnehavarens adress</t>
  </si>
  <si>
    <t>Bostadshus, fritidshus eller verksamhet m.m.</t>
  </si>
  <si>
    <t>m3</t>
  </si>
  <si>
    <t>Svårt att få. Ingen övervakning på flesta punkter. Prata med mottagare.Faktura?</t>
  </si>
  <si>
    <t>Mottagare</t>
  </si>
  <si>
    <t>Kund 1</t>
  </si>
  <si>
    <t>Tömningsdatum</t>
  </si>
  <si>
    <t>Kund 2</t>
  </si>
  <si>
    <t>Kund 3</t>
  </si>
  <si>
    <t>Kund 4</t>
  </si>
  <si>
    <t>Kund 5</t>
  </si>
  <si>
    <t>Kundens namn</t>
  </si>
  <si>
    <t>Kalle Karlsson</t>
  </si>
  <si>
    <t>Fastighetens gatuadress</t>
  </si>
  <si>
    <t>Gatuvägen 1</t>
  </si>
  <si>
    <t>Väggatan 1</t>
  </si>
  <si>
    <t>Sluten tank</t>
  </si>
  <si>
    <t>3-kammarbrunn</t>
  </si>
  <si>
    <t>Minireningsverk</t>
  </si>
  <si>
    <t>Bostadshus</t>
  </si>
  <si>
    <t>Fritidshus</t>
  </si>
  <si>
    <t>Övrig byggnad</t>
  </si>
  <si>
    <t>Senaste tömning</t>
  </si>
  <si>
    <t>1.1.2023</t>
  </si>
  <si>
    <t>Kundens telefonnummer</t>
  </si>
  <si>
    <t>Slamtömning AB</t>
  </si>
  <si>
    <t>Slamvägen 1 22000 Åland</t>
  </si>
  <si>
    <t>Faktureringsadress</t>
  </si>
  <si>
    <t>Fastighetens postort</t>
  </si>
  <si>
    <t xml:space="preserve">Faktureringsadress </t>
  </si>
  <si>
    <r>
      <t>Avfallsmängd (tankens volym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</si>
  <si>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Tankvolym 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</si>
  <si>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faktureringsadressens  postort</t>
  </si>
  <si>
    <t>Faktureringsadressens postort</t>
  </si>
  <si>
    <r>
      <t>Total mängd levererad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</si>
  <si>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Kundnummer</t>
  </si>
  <si>
    <t>001</t>
  </si>
  <si>
    <t>Mottagningsdatum och tid</t>
  </si>
  <si>
    <t>Fyll i detta datum i kundregistret</t>
  </si>
  <si>
    <t>001 Kalle Karlsson</t>
  </si>
  <si>
    <t>22150 JOMALA</t>
  </si>
  <si>
    <t>22340 GETA</t>
  </si>
  <si>
    <t>22430 SALTVIK</t>
  </si>
  <si>
    <t>22140 MARIEHAMN</t>
  </si>
  <si>
    <t>22160 MARIEHAMN</t>
  </si>
  <si>
    <t>22840 LAPPO</t>
  </si>
  <si>
    <t>22410 GODBY</t>
  </si>
  <si>
    <t>22920 BRÄNDÖ</t>
  </si>
  <si>
    <t>22220 EMKARBY</t>
  </si>
  <si>
    <t>22310 PÅLSBÖLE</t>
  </si>
  <si>
    <t>22610 LEMLAND</t>
  </si>
  <si>
    <t>22520 KASTELHOLM</t>
  </si>
  <si>
    <t>22100 MARIEHAMN</t>
  </si>
  <si>
    <t>22270 ECKERÖ</t>
  </si>
  <si>
    <t>22630 LUMPARLAND</t>
  </si>
  <si>
    <t>22710 FÖGLÖ</t>
  </si>
  <si>
    <t>22240 HAMMARLAND</t>
  </si>
  <si>
    <t>22530 SUND</t>
  </si>
  <si>
    <t>22120 MARIEHAMN</t>
  </si>
  <si>
    <t>22130 GOTTBY</t>
  </si>
  <si>
    <t>22830 ENKLINGE</t>
  </si>
  <si>
    <t>22330 TJUDÖ</t>
  </si>
  <si>
    <t>22320 ÖDKARBY</t>
  </si>
  <si>
    <t>22730 KÖKAR</t>
  </si>
  <si>
    <t>22930 FISKÖ</t>
  </si>
  <si>
    <t>22550 VÅRDÖ</t>
  </si>
  <si>
    <t>22950 JURMO</t>
  </si>
  <si>
    <t>22820 KUMLINGE</t>
  </si>
  <si>
    <t>22720 SOTTUNGA</t>
  </si>
  <si>
    <t>22810 SEGLINGE</t>
  </si>
  <si>
    <t>22910 TORSHOLMA</t>
  </si>
  <si>
    <t>22940 ÅVA</t>
  </si>
  <si>
    <t>Postort</t>
  </si>
  <si>
    <t>Bostadstyp</t>
  </si>
  <si>
    <t>Typ av anläggning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</si>
  <si>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</si>
  <si>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</si>
  <si>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</si>
  <si>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</si>
  <si>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</si>
  <si>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</si>
  <si>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</si>
  <si>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</si>
  <si>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</si>
  <si>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</si>
  <si>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</si>
  <si>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MARIEHAMN</t>
  </si>
  <si>
    <t>SALTVIK</t>
  </si>
  <si>
    <t>SOTTUNGA</t>
  </si>
  <si>
    <t>SUND</t>
  </si>
  <si>
    <t>VÅRDÖ</t>
  </si>
  <si>
    <t>35-401-1-1</t>
  </si>
  <si>
    <t>+358 457 000 0000</t>
  </si>
  <si>
    <t>Kund med kundnummer
(fylls i automatiskt)</t>
  </si>
  <si>
    <t>Mottagningsplats</t>
  </si>
  <si>
    <t>Lotsbroverkets mottganing, Österleden 22100 Mariehamn</t>
  </si>
  <si>
    <t>Lumparlands reningsverk</t>
  </si>
  <si>
    <t>Föglö reningsverk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</si>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</sst>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0" xfId="0" applyFont="1"/>
    <xf numFmtId="0" fontId="1" fillId="3" borderId="0" xfId="0" applyFont="1" applyFill="1"/>
    <xf numFmtId="0" fontId="0" fillId="3" borderId="0" xfId="0" applyFill="1"/>
    <xf numFmtId="49" fontId="0" fillId="0" borderId="0" xfId="0" applyNumberFormat="1"/>
    <xf numFmtId="0" fontId="0" fillId="4" borderId="0" xfId="0" applyFill="1"/>
    <xf numFmtId="49" fontId="1" fillId="0" borderId="0" xfId="0" applyNumberFormat="1" applyFont="1"/>
    <xf numFmtId="0" fontId="1" fillId="4" borderId="0" xfId="0" applyFont="1" applyFill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6" fillId="4" borderId="3" xfId="0" applyFont="1" applyFill="1" applyBorder="1"/>
    <xf numFmtId="0" fontId="6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zoomScaleNormal="100" workbookViewId="0">
      <selection activeCell="C20" sqref="C20"/>
    </sheetView>
  </sheetViews>
  <sheetFormatPr defaultRowHeight="15" x14ac:dyDescent="0.25"/>
  <cols>
    <col min="1" max="1" width="3.7109375" bestFit="1" customWidth="1"/>
    <col min="2" max="2" width="57.140625" bestFit="1" customWidth="1"/>
    <col min="3" max="3" width="10" customWidth="1"/>
    <col min="4" max="4" width="18.85546875" bestFit="1" customWidth="1"/>
    <col min="5" max="5" width="12" bestFit="1" customWidth="1"/>
    <col min="6" max="6" width="46.28515625" bestFit="1" customWidth="1"/>
    <col min="7" max="7" width="9" style="1" bestFit="1" customWidth="1"/>
    <col min="8" max="8" width="80.5703125" bestFit="1" customWidth="1"/>
  </cols>
  <sheetData>
    <row r="1" spans="1:8" x14ac:dyDescent="0.25">
      <c r="A1" s="2"/>
      <c r="B1" s="3" t="s">
        <v>16</v>
      </c>
      <c r="C1" s="3" t="s">
        <v>49</v>
      </c>
      <c r="D1" s="3" t="s">
        <v>50</v>
      </c>
      <c r="E1" s="3" t="s">
        <v>44</v>
      </c>
      <c r="F1" s="3" t="s">
        <v>22</v>
      </c>
      <c r="G1" s="5" t="s">
        <v>17</v>
      </c>
      <c r="H1" s="3" t="s">
        <v>19</v>
      </c>
    </row>
    <row r="2" spans="1:8" x14ac:dyDescent="0.25">
      <c r="A2" s="2"/>
      <c r="B2" s="3" t="s">
        <v>0</v>
      </c>
      <c r="C2" s="3"/>
      <c r="D2" s="3"/>
      <c r="E2" s="3"/>
      <c r="F2" s="3"/>
      <c r="G2" s="6"/>
      <c r="H2" s="2" t="s">
        <v>1</v>
      </c>
    </row>
    <row r="3" spans="1:8" x14ac:dyDescent="0.25">
      <c r="A3" s="2" t="s">
        <v>28</v>
      </c>
      <c r="B3" s="2" t="s">
        <v>58</v>
      </c>
      <c r="C3" s="3" t="s">
        <v>51</v>
      </c>
      <c r="D3" s="3" t="s">
        <v>51</v>
      </c>
      <c r="E3" s="3" t="s">
        <v>51</v>
      </c>
      <c r="F3" s="2"/>
      <c r="G3" s="4" t="s">
        <v>18</v>
      </c>
      <c r="H3" s="2"/>
    </row>
    <row r="4" spans="1:8" x14ac:dyDescent="0.25">
      <c r="A4" s="2" t="s">
        <v>29</v>
      </c>
      <c r="B4" s="2" t="s">
        <v>59</v>
      </c>
      <c r="C4" s="3" t="s">
        <v>51</v>
      </c>
      <c r="D4" s="3" t="s">
        <v>51</v>
      </c>
      <c r="E4" s="3" t="s">
        <v>51</v>
      </c>
      <c r="F4" s="2" t="s">
        <v>23</v>
      </c>
      <c r="G4" s="4" t="s">
        <v>18</v>
      </c>
      <c r="H4" s="2"/>
    </row>
    <row r="5" spans="1:8" s="1" customFormat="1" x14ac:dyDescent="0.25">
      <c r="A5" s="2"/>
      <c r="B5" s="3" t="s">
        <v>2</v>
      </c>
      <c r="C5" s="3"/>
      <c r="D5" s="3"/>
      <c r="E5" s="3"/>
      <c r="F5" s="3"/>
      <c r="G5" s="6"/>
      <c r="H5" s="2"/>
    </row>
    <row r="6" spans="1:8" x14ac:dyDescent="0.25">
      <c r="A6" s="2" t="s">
        <v>30</v>
      </c>
      <c r="B6" s="2" t="s">
        <v>3</v>
      </c>
      <c r="C6" s="3"/>
      <c r="D6" s="3" t="s">
        <v>51</v>
      </c>
      <c r="E6" s="3" t="s">
        <v>51</v>
      </c>
      <c r="F6" s="2" t="s">
        <v>23</v>
      </c>
      <c r="G6" s="4" t="s">
        <v>27</v>
      </c>
      <c r="H6" s="2"/>
    </row>
    <row r="7" spans="1:8" x14ac:dyDescent="0.25">
      <c r="A7" s="2" t="s">
        <v>31</v>
      </c>
      <c r="B7" s="2" t="s">
        <v>46</v>
      </c>
      <c r="C7" s="3"/>
      <c r="D7" s="3" t="s">
        <v>51</v>
      </c>
      <c r="E7" s="3" t="s">
        <v>51</v>
      </c>
      <c r="F7" s="2" t="s">
        <v>47</v>
      </c>
      <c r="G7" s="4" t="s">
        <v>27</v>
      </c>
      <c r="H7" s="2" t="s">
        <v>20</v>
      </c>
    </row>
    <row r="8" spans="1:8" x14ac:dyDescent="0.25">
      <c r="A8" s="2" t="s">
        <v>32</v>
      </c>
      <c r="B8" s="2" t="s">
        <v>45</v>
      </c>
      <c r="C8" s="3"/>
      <c r="D8" s="3"/>
      <c r="E8" s="3" t="s">
        <v>51</v>
      </c>
      <c r="F8" s="2" t="s">
        <v>60</v>
      </c>
      <c r="G8" s="4"/>
      <c r="H8" s="2" t="s">
        <v>55</v>
      </c>
    </row>
    <row r="9" spans="1:8" x14ac:dyDescent="0.25">
      <c r="A9" s="2"/>
      <c r="B9" s="3" t="s">
        <v>4</v>
      </c>
      <c r="C9" s="3"/>
      <c r="D9" s="3"/>
      <c r="E9" s="3"/>
      <c r="F9" s="2"/>
      <c r="G9" s="6"/>
      <c r="H9" s="2"/>
    </row>
    <row r="10" spans="1:8" x14ac:dyDescent="0.25">
      <c r="A10" s="2" t="s">
        <v>33</v>
      </c>
      <c r="B10" s="2" t="s">
        <v>5</v>
      </c>
      <c r="C10" s="3"/>
      <c r="D10" s="3" t="s">
        <v>51</v>
      </c>
      <c r="E10" s="3" t="s">
        <v>51</v>
      </c>
      <c r="F10" s="2" t="s">
        <v>57</v>
      </c>
      <c r="G10" s="4" t="s">
        <v>27</v>
      </c>
      <c r="H10" s="2" t="s">
        <v>56</v>
      </c>
    </row>
    <row r="11" spans="1:8" x14ac:dyDescent="0.25">
      <c r="A11" s="2" t="s">
        <v>34</v>
      </c>
      <c r="B11" s="2" t="s">
        <v>9</v>
      </c>
      <c r="C11" s="3"/>
      <c r="D11" s="3" t="s">
        <v>51</v>
      </c>
      <c r="E11" s="3" t="s">
        <v>51</v>
      </c>
      <c r="F11" s="2"/>
      <c r="G11" s="4" t="s">
        <v>27</v>
      </c>
      <c r="H11" s="2" t="s">
        <v>53</v>
      </c>
    </row>
    <row r="12" spans="1:8" x14ac:dyDescent="0.25">
      <c r="A12" s="2"/>
      <c r="B12" s="3" t="s">
        <v>6</v>
      </c>
      <c r="C12" s="3"/>
      <c r="D12" s="3"/>
      <c r="E12" s="3"/>
      <c r="F12" s="2"/>
      <c r="G12" s="6"/>
      <c r="H12" s="2"/>
    </row>
    <row r="13" spans="1:8" x14ac:dyDescent="0.25">
      <c r="A13" s="2" t="s">
        <v>35</v>
      </c>
      <c r="B13" s="2" t="s">
        <v>21</v>
      </c>
      <c r="C13" s="3" t="s">
        <v>51</v>
      </c>
      <c r="D13" s="3" t="s">
        <v>51</v>
      </c>
      <c r="E13" s="3" t="s">
        <v>51</v>
      </c>
      <c r="F13" s="2" t="s">
        <v>61</v>
      </c>
      <c r="G13" s="4" t="s">
        <v>18</v>
      </c>
      <c r="H13" s="2"/>
    </row>
    <row r="14" spans="1:8" x14ac:dyDescent="0.25">
      <c r="A14" s="2" t="s">
        <v>36</v>
      </c>
      <c r="B14" s="2" t="s">
        <v>7</v>
      </c>
      <c r="C14" s="3" t="s">
        <v>51</v>
      </c>
      <c r="D14" s="3" t="s">
        <v>51</v>
      </c>
      <c r="E14" s="3" t="s">
        <v>51</v>
      </c>
      <c r="F14" s="2" t="s">
        <v>8</v>
      </c>
      <c r="G14" s="4" t="s">
        <v>18</v>
      </c>
      <c r="H14" s="2"/>
    </row>
    <row r="15" spans="1:8" x14ac:dyDescent="0.25">
      <c r="A15" s="2"/>
      <c r="B15" s="3" t="s">
        <v>54</v>
      </c>
      <c r="C15" s="3"/>
      <c r="D15" s="3"/>
      <c r="E15" s="3"/>
      <c r="F15" s="2"/>
      <c r="G15" s="6"/>
      <c r="H15" s="2"/>
    </row>
    <row r="16" spans="1:8" x14ac:dyDescent="0.25">
      <c r="A16" s="2" t="s">
        <v>37</v>
      </c>
      <c r="B16" s="2" t="s">
        <v>10</v>
      </c>
      <c r="C16" s="3"/>
      <c r="D16" s="3" t="s">
        <v>51</v>
      </c>
      <c r="E16" s="3"/>
      <c r="F16" s="2"/>
      <c r="G16" s="4">
        <v>26</v>
      </c>
      <c r="H16" s="2" t="s">
        <v>24</v>
      </c>
    </row>
    <row r="17" spans="1:8" x14ac:dyDescent="0.25">
      <c r="A17" s="2" t="s">
        <v>38</v>
      </c>
      <c r="B17" s="2" t="s">
        <v>11</v>
      </c>
      <c r="C17" s="3"/>
      <c r="D17" s="3" t="s">
        <v>51</v>
      </c>
      <c r="E17" s="3"/>
      <c r="F17" s="2"/>
      <c r="G17" s="4">
        <v>26</v>
      </c>
      <c r="H17" s="2" t="s">
        <v>24</v>
      </c>
    </row>
    <row r="18" spans="1:8" x14ac:dyDescent="0.25">
      <c r="A18" s="2"/>
      <c r="B18" s="3" t="s">
        <v>14</v>
      </c>
      <c r="C18" s="3"/>
      <c r="D18" s="3"/>
      <c r="E18" s="3"/>
      <c r="F18" s="2"/>
      <c r="G18" s="6"/>
      <c r="H18" s="2"/>
    </row>
    <row r="19" spans="1:8" s="1" customFormat="1" x14ac:dyDescent="0.25">
      <c r="A19" s="2" t="s">
        <v>39</v>
      </c>
      <c r="B19" s="2" t="s">
        <v>12</v>
      </c>
      <c r="C19" s="3" t="s">
        <v>51</v>
      </c>
      <c r="D19" s="3" t="s">
        <v>51</v>
      </c>
      <c r="E19" s="3" t="s">
        <v>51</v>
      </c>
      <c r="F19" s="2" t="s">
        <v>25</v>
      </c>
      <c r="G19" s="4" t="s">
        <v>18</v>
      </c>
      <c r="H19" s="2"/>
    </row>
    <row r="20" spans="1:8" x14ac:dyDescent="0.25">
      <c r="A20" s="2" t="s">
        <v>40</v>
      </c>
      <c r="B20" s="2" t="s">
        <v>13</v>
      </c>
      <c r="C20" s="3" t="s">
        <v>51</v>
      </c>
      <c r="D20" s="3" t="s">
        <v>51</v>
      </c>
      <c r="E20" s="3" t="s">
        <v>51</v>
      </c>
      <c r="F20" s="2"/>
      <c r="G20" s="4" t="s">
        <v>18</v>
      </c>
      <c r="H20" s="2"/>
    </row>
    <row r="21" spans="1:8" x14ac:dyDescent="0.25">
      <c r="A21" s="2" t="s">
        <v>41</v>
      </c>
      <c r="B21" s="2" t="s">
        <v>48</v>
      </c>
      <c r="C21" s="3" t="s">
        <v>51</v>
      </c>
      <c r="D21" s="3" t="s">
        <v>51</v>
      </c>
      <c r="E21" s="3"/>
      <c r="F21" s="2"/>
      <c r="G21" s="4" t="s">
        <v>26</v>
      </c>
      <c r="H21" s="2"/>
    </row>
    <row r="22" spans="1:8" x14ac:dyDescent="0.25">
      <c r="A22" s="2" t="s">
        <v>42</v>
      </c>
      <c r="B22" s="2" t="s">
        <v>15</v>
      </c>
      <c r="C22" s="3"/>
      <c r="D22" s="3" t="s">
        <v>51</v>
      </c>
      <c r="E22" s="3" t="s">
        <v>51</v>
      </c>
      <c r="F22" s="2" t="s">
        <v>61</v>
      </c>
      <c r="G22" s="4" t="s">
        <v>27</v>
      </c>
      <c r="H22" s="2"/>
    </row>
    <row r="23" spans="1:8" x14ac:dyDescent="0.25">
      <c r="A23" s="2" t="s">
        <v>43</v>
      </c>
      <c r="B23" s="2" t="s">
        <v>52</v>
      </c>
      <c r="C23" s="3"/>
      <c r="D23" s="3" t="s">
        <v>51</v>
      </c>
      <c r="E23" s="3"/>
      <c r="F23" s="2" t="s">
        <v>62</v>
      </c>
      <c r="G23" s="4">
        <v>26</v>
      </c>
      <c r="H23" s="2"/>
    </row>
  </sheetData>
  <pageMargins left="0.7" right="0.7" top="0.75" bottom="0.75" header="0.3" footer="0.3"/>
  <pageSetup paperSize="8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E63B6-A455-4945-B49E-43EA2FF3FA2D}">
  <dimension ref="A1:C57"/>
  <sheetViews>
    <sheetView workbookViewId="0">
      <selection activeCell="C6" sqref="C6"/>
    </sheetView>
  </sheetViews>
  <sheetFormatPr defaultRowHeight="15" x14ac:dyDescent="0.25"/>
  <cols>
    <col min="1" max="1" width="32" bestFit="1" customWidth="1"/>
    <col min="2" max="2" width="32" style="15" customWidth="1"/>
  </cols>
  <sheetData>
    <row r="1" spans="1:3" x14ac:dyDescent="0.25">
      <c r="A1" t="s">
        <v>10</v>
      </c>
      <c r="B1" s="16" t="s">
        <v>84</v>
      </c>
    </row>
    <row r="2" spans="1:3" x14ac:dyDescent="0.25">
      <c r="A2" t="s">
        <v>11</v>
      </c>
      <c r="B2" s="16" t="s">
        <v>85</v>
      </c>
    </row>
    <row r="4" spans="1:3" x14ac:dyDescent="0.25">
      <c r="A4" t="s">
        <v>64</v>
      </c>
    </row>
    <row r="5" spans="1:3" x14ac:dyDescent="0.25">
      <c r="A5" s="9" t="s">
        <v>70</v>
      </c>
      <c r="B5" s="16" t="s">
        <v>98</v>
      </c>
    </row>
    <row r="6" spans="1:3" x14ac:dyDescent="0.25">
      <c r="A6" s="9" t="s">
        <v>88</v>
      </c>
      <c r="B6" s="14" t="str">
        <f>_xlfn.XLOOKUP(Transportdokument!B5,Kundregister!C:C,Kundregister!F:F,"fel i faktureringsadress i kundregister",0,1)</f>
        <v>Gatuvägen 1</v>
      </c>
    </row>
    <row r="7" spans="1:3" x14ac:dyDescent="0.25">
      <c r="A7" s="9" t="s">
        <v>92</v>
      </c>
      <c r="B7" s="14" t="str">
        <f>_xlfn.XLOOKUP(Transportdokument!B5,Kundregister!C:C,Kundregister!G:G,"fel i faktureringsadressens postort i kundregister",0,1)</f>
        <v>22920 BRÄNDÖ</v>
      </c>
    </row>
    <row r="8" spans="1:3" x14ac:dyDescent="0.25">
      <c r="A8" t="s">
        <v>72</v>
      </c>
      <c r="B8" s="14" t="str">
        <f>_xlfn.XLOOKUP(Transportdokument!B5,Kundregister!C:C,Kundregister!J:J,"fel i fastighetssadress i kundregister",0,1)</f>
        <v>Väggatan 1</v>
      </c>
    </row>
    <row r="9" spans="1:3" x14ac:dyDescent="0.25">
      <c r="A9" s="9" t="s">
        <v>87</v>
      </c>
      <c r="B9" s="14" t="str">
        <f>_xlfn.XLOOKUP(Transportdokument!B5,Kundregister!C:C,Kundregister!K:K,"fel i fastighetens postort i kundregister",0,1)</f>
        <v>22920 BRÄNDÖ</v>
      </c>
    </row>
    <row r="10" spans="1:3" x14ac:dyDescent="0.25">
      <c r="A10" s="11" t="s">
        <v>133</v>
      </c>
      <c r="B10" s="14" t="str">
        <f>_xlfn.XLOOKUP(Transportdokument!B5,Kundregister!C:C,Kundregister!M:M,"fel i typ av anläggning i kundregister",0,1)</f>
        <v>Sluten tank</v>
      </c>
    </row>
    <row r="11" spans="1:3" ht="17.25" x14ac:dyDescent="0.25">
      <c r="A11" t="s">
        <v>89</v>
      </c>
      <c r="B11" s="14" t="str">
        <f>_xlfn.XLOOKUP(Transportdokument!B5,Kundregister!C:C,Kundregister!N:N,"fel i tankvolym i kundregister",0,1)</f>
        <v>5</v>
      </c>
    </row>
    <row r="12" spans="1:3" x14ac:dyDescent="0.25">
      <c r="A12" t="s">
        <v>65</v>
      </c>
      <c r="B12" s="16"/>
      <c r="C12" t="s">
        <v>97</v>
      </c>
    </row>
    <row r="14" spans="1:3" x14ac:dyDescent="0.25">
      <c r="A14" t="s">
        <v>66</v>
      </c>
    </row>
    <row r="15" spans="1:3" x14ac:dyDescent="0.25">
      <c r="A15" s="9" t="s">
        <v>70</v>
      </c>
      <c r="B15" s="16"/>
    </row>
    <row r="16" spans="1:3" x14ac:dyDescent="0.25">
      <c r="A16" s="9" t="s">
        <v>88</v>
      </c>
      <c r="B16" s="14">
        <f>_xlfn.XLOOKUP(Transportdokument!B15,Kundregister!C:C,Kundregister!F:F,"fel i faktureringsadress i kundregister",0,1)</f>
        <v>0</v>
      </c>
    </row>
    <row r="17" spans="1:3" x14ac:dyDescent="0.25">
      <c r="A17" s="9" t="s">
        <v>92</v>
      </c>
      <c r="B17" s="14">
        <f>_xlfn.XLOOKUP(Transportdokument!B15,Kundregister!C:C,Kundregister!G:G,"fel i faktureringsadressens postort i kundregister",0,1)</f>
        <v>0</v>
      </c>
    </row>
    <row r="18" spans="1:3" x14ac:dyDescent="0.25">
      <c r="A18" t="s">
        <v>72</v>
      </c>
      <c r="B18" s="14">
        <f>_xlfn.XLOOKUP(Transportdokument!B15,Kundregister!C:C,Kundregister!J:J,"fel i fastighetssadress i kundregister",0,1)</f>
        <v>0</v>
      </c>
    </row>
    <row r="19" spans="1:3" x14ac:dyDescent="0.25">
      <c r="A19" s="9" t="s">
        <v>87</v>
      </c>
      <c r="B19" s="14">
        <f>_xlfn.XLOOKUP(Transportdokument!B15,Kundregister!C:C,Kundregister!K:K,"fel i fastighetens postort i kundregister",0,1)</f>
        <v>0</v>
      </c>
    </row>
    <row r="20" spans="1:3" x14ac:dyDescent="0.25">
      <c r="A20" s="11" t="s">
        <v>133</v>
      </c>
      <c r="B20" s="14">
        <f>_xlfn.XLOOKUP(Transportdokument!B15,Kundregister!C:C,Kundregister!M:M,"fel i typ av anläggning i kundregister",0,1)</f>
        <v>0</v>
      </c>
    </row>
    <row r="21" spans="1:3" ht="17.25" x14ac:dyDescent="0.25">
      <c r="A21" t="s">
        <v>89</v>
      </c>
      <c r="B21" s="14">
        <f>_xlfn.XLOOKUP(Transportdokument!B15,Kundregister!C:C,Kundregister!N:N,"fel i tankvolym i kundregister",0,1)</f>
        <v>0</v>
      </c>
    </row>
    <row r="22" spans="1:3" x14ac:dyDescent="0.25">
      <c r="A22" t="s">
        <v>65</v>
      </c>
      <c r="B22" s="16"/>
      <c r="C22" t="s">
        <v>97</v>
      </c>
    </row>
    <row r="24" spans="1:3" x14ac:dyDescent="0.25">
      <c r="A24" t="s">
        <v>67</v>
      </c>
    </row>
    <row r="25" spans="1:3" x14ac:dyDescent="0.25">
      <c r="A25" s="9" t="s">
        <v>70</v>
      </c>
      <c r="B25" s="16"/>
    </row>
    <row r="26" spans="1:3" x14ac:dyDescent="0.25">
      <c r="A26" s="9" t="s">
        <v>88</v>
      </c>
      <c r="B26" s="14">
        <f>_xlfn.XLOOKUP(Transportdokument!B25,Kundregister!C:C,Kundregister!F:F,"fel i faktureringsadress i kundregister",0,1)</f>
        <v>0</v>
      </c>
    </row>
    <row r="27" spans="1:3" x14ac:dyDescent="0.25">
      <c r="A27" s="9" t="s">
        <v>92</v>
      </c>
      <c r="B27" s="14">
        <f>_xlfn.XLOOKUP(Transportdokument!B25,Kundregister!C:C,Kundregister!G:G,"fel i faktureringsadressens postort i kundregister",0,1)</f>
        <v>0</v>
      </c>
    </row>
    <row r="28" spans="1:3" x14ac:dyDescent="0.25">
      <c r="A28" t="s">
        <v>72</v>
      </c>
      <c r="B28" s="14">
        <f>_xlfn.XLOOKUP(Transportdokument!B25,Kundregister!C:C,Kundregister!J:J,"fel i fastighetssadress i kundregister",0,1)</f>
        <v>0</v>
      </c>
    </row>
    <row r="29" spans="1:3" x14ac:dyDescent="0.25">
      <c r="A29" s="9" t="s">
        <v>87</v>
      </c>
      <c r="B29" s="14">
        <f>_xlfn.XLOOKUP(Transportdokument!B25,Kundregister!C:C,Kundregister!K:K,"fel i fastighetens postort i kundregister",0,1)</f>
        <v>0</v>
      </c>
    </row>
    <row r="30" spans="1:3" x14ac:dyDescent="0.25">
      <c r="A30" s="11" t="s">
        <v>133</v>
      </c>
      <c r="B30" s="14">
        <f>_xlfn.XLOOKUP(Transportdokument!B25,Kundregister!C:C,Kundregister!M:M,"fel i typ av anläggning i kundregister",0,1)</f>
        <v>0</v>
      </c>
    </row>
    <row r="31" spans="1:3" ht="17.25" x14ac:dyDescent="0.25">
      <c r="A31" t="s">
        <v>89</v>
      </c>
      <c r="B31" s="14">
        <f>_xlfn.XLOOKUP(Transportdokument!B25,Kundregister!C:C,Kundregister!N:N,"fel i tankvolym i kundregister",0,1)</f>
        <v>0</v>
      </c>
    </row>
    <row r="32" spans="1:3" x14ac:dyDescent="0.25">
      <c r="A32" t="s">
        <v>65</v>
      </c>
      <c r="B32" s="16"/>
      <c r="C32" t="s">
        <v>97</v>
      </c>
    </row>
    <row r="34" spans="1:3" x14ac:dyDescent="0.25">
      <c r="A34" t="s">
        <v>68</v>
      </c>
    </row>
    <row r="35" spans="1:3" x14ac:dyDescent="0.25">
      <c r="A35" s="9" t="s">
        <v>70</v>
      </c>
      <c r="B35" s="16"/>
    </row>
    <row r="36" spans="1:3" x14ac:dyDescent="0.25">
      <c r="A36" s="9" t="s">
        <v>88</v>
      </c>
      <c r="B36" s="14">
        <f>_xlfn.XLOOKUP(Transportdokument!B35,Kundregister!C:C,Kundregister!F:F,"fel i faktureringsadress i kundregister",0,1)</f>
        <v>0</v>
      </c>
    </row>
    <row r="37" spans="1:3" x14ac:dyDescent="0.25">
      <c r="A37" s="9" t="s">
        <v>92</v>
      </c>
      <c r="B37" s="14">
        <f>_xlfn.XLOOKUP(Transportdokument!B35,Kundregister!C:C,Kundregister!G:G,"fel i faktureringsadressens postort i kundregister",0,1)</f>
        <v>0</v>
      </c>
    </row>
    <row r="38" spans="1:3" x14ac:dyDescent="0.25">
      <c r="A38" t="s">
        <v>72</v>
      </c>
      <c r="B38" s="14">
        <f>_xlfn.XLOOKUP(Transportdokument!B35,Kundregister!C:C,Kundregister!J:J,"fel i fastighetssadress i kundregister",0,1)</f>
        <v>0</v>
      </c>
    </row>
    <row r="39" spans="1:3" x14ac:dyDescent="0.25">
      <c r="A39" s="9" t="s">
        <v>87</v>
      </c>
      <c r="B39" s="14">
        <f>_xlfn.XLOOKUP(Transportdokument!B35,Kundregister!C:C,Kundregister!K:K,"fel i fastighetens postort i kundregister",0,1)</f>
        <v>0</v>
      </c>
    </row>
    <row r="40" spans="1:3" x14ac:dyDescent="0.25">
      <c r="A40" s="11" t="s">
        <v>133</v>
      </c>
      <c r="B40" s="14">
        <f>_xlfn.XLOOKUP(Transportdokument!B35,Kundregister!C:C,Kundregister!M:M,"fel i typ av anläggning i kundregister",0,1)</f>
        <v>0</v>
      </c>
    </row>
    <row r="41" spans="1:3" ht="17.25" x14ac:dyDescent="0.25">
      <c r="A41" t="s">
        <v>89</v>
      </c>
      <c r="B41" s="14">
        <f>_xlfn.XLOOKUP(Transportdokument!B35,Kundregister!C:C,Kundregister!N:N,"fel i tankvolym i kundregister",0,1)</f>
        <v>0</v>
      </c>
    </row>
    <row r="42" spans="1:3" x14ac:dyDescent="0.25">
      <c r="A42" t="s">
        <v>65</v>
      </c>
      <c r="B42" s="16"/>
      <c r="C42" t="s">
        <v>97</v>
      </c>
    </row>
    <row r="44" spans="1:3" x14ac:dyDescent="0.25">
      <c r="A44" t="s">
        <v>69</v>
      </c>
    </row>
    <row r="45" spans="1:3" x14ac:dyDescent="0.25">
      <c r="A45" s="9" t="s">
        <v>70</v>
      </c>
      <c r="B45" s="16"/>
    </row>
    <row r="46" spans="1:3" x14ac:dyDescent="0.25">
      <c r="A46" s="9" t="s">
        <v>88</v>
      </c>
      <c r="B46" s="14">
        <f>_xlfn.XLOOKUP(Transportdokument!B45,Kundregister!C:C,Kundregister!F:F,"fel i faktureringsadress i kundregister",0,1)</f>
        <v>0</v>
      </c>
    </row>
    <row r="47" spans="1:3" x14ac:dyDescent="0.25">
      <c r="A47" s="9" t="s">
        <v>92</v>
      </c>
      <c r="B47" s="14">
        <f>_xlfn.XLOOKUP(Transportdokument!B45,Kundregister!C:C,Kundregister!G:G,"fel i faktureringsadressens postort i kundregister",0,1)</f>
        <v>0</v>
      </c>
    </row>
    <row r="48" spans="1:3" x14ac:dyDescent="0.25">
      <c r="A48" t="s">
        <v>72</v>
      </c>
      <c r="B48" s="14">
        <f>_xlfn.XLOOKUP(Transportdokument!B45,Kundregister!C:C,Kundregister!J:J,"fel i fastighetssadress i kundregister",0,1)</f>
        <v>0</v>
      </c>
    </row>
    <row r="49" spans="1:3" x14ac:dyDescent="0.25">
      <c r="A49" s="9" t="s">
        <v>87</v>
      </c>
      <c r="B49" s="14">
        <f>_xlfn.XLOOKUP(Transportdokument!B45,Kundregister!C:C,Kundregister!K:K,"fel i fastighetens postort i kundregister",0,1)</f>
        <v>0</v>
      </c>
    </row>
    <row r="50" spans="1:3" x14ac:dyDescent="0.25">
      <c r="A50" s="11" t="s">
        <v>133</v>
      </c>
      <c r="B50" s="14">
        <f>_xlfn.XLOOKUP(Transportdokument!B45,Kundregister!C:C,Kundregister!M:M,"fel i typ av anläggning i kundregister",0,1)</f>
        <v>0</v>
      </c>
    </row>
    <row r="51" spans="1:3" ht="17.25" x14ac:dyDescent="0.25">
      <c r="A51" t="s">
        <v>89</v>
      </c>
      <c r="B51" s="14">
        <f>_xlfn.XLOOKUP(Transportdokument!B45,Kundregister!C:C,Kundregister!N:N,"fel i tankvolym i kundregister",0,1)</f>
        <v>0</v>
      </c>
    </row>
    <row r="52" spans="1:3" x14ac:dyDescent="0.25">
      <c r="A52" t="s">
        <v>65</v>
      </c>
      <c r="B52" s="16"/>
      <c r="C52" t="s">
        <v>97</v>
      </c>
    </row>
    <row r="54" spans="1:3" x14ac:dyDescent="0.25">
      <c r="A54" t="s">
        <v>63</v>
      </c>
      <c r="B54" s="16"/>
    </row>
    <row r="55" spans="1:3" ht="17.25" x14ac:dyDescent="0.25">
      <c r="A55" s="9" t="s">
        <v>93</v>
      </c>
      <c r="B55" s="16"/>
    </row>
    <row r="56" spans="1:3" x14ac:dyDescent="0.25">
      <c r="A56" t="s">
        <v>7</v>
      </c>
      <c r="B56" s="14" t="s">
        <v>8</v>
      </c>
    </row>
    <row r="57" spans="1:3" x14ac:dyDescent="0.25">
      <c r="A57" s="11" t="s">
        <v>96</v>
      </c>
      <c r="B57" s="16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E0FBEF-645C-4C1B-9CD4-111E9B625EE6}">
          <x14:formula1>
            <xm:f>Kundregister!$U$2:$U$20</xm:f>
          </x14:formula1>
          <xm:sqref>B54</xm:sqref>
        </x14:dataValidation>
        <x14:dataValidation type="list" allowBlank="1" showInputMessage="1" showErrorMessage="1" xr:uid="{829DD22C-42D4-4FA4-8F39-469D1D2D5195}">
          <x14:formula1>
            <xm:f>Kundregister!$C:$C</xm:f>
          </x14:formula1>
          <xm:sqref>B5 B15 B25 B35 B45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7CAC5-1C43-4230-AE94-F334C02C790E}">
  <dimension ref="A1:U34"/>
  <sheetViews>
    <sheetView tabSelected="1" topLeftCell="C1" workbookViewId="0">
      <selection activeCell="N3" sqref="N3"/>
    </sheetView>
  </sheetViews>
  <sheetFormatPr defaultRowHeight="15" x14ac:dyDescent="0.25"/>
  <cols>
    <col min="1" max="1" width="12.85546875" style="10" bestFit="1" customWidth="1"/>
    <col min="2" max="2" width="14.28515625" bestFit="1" customWidth="1"/>
    <col min="3" max="3" width="22.28515625" bestFit="1" customWidth="1"/>
    <col min="4" max="4" width="22.7109375" customWidth="1"/>
    <col min="5" max="5" width="16" bestFit="1" customWidth="1"/>
    <col min="6" max="6" width="19" bestFit="1" customWidth="1"/>
    <col min="7" max="7" width="28.42578125" bestFit="1" customWidth="1"/>
    <col min="8" max="8" width="23.7109375" style="10" bestFit="1" customWidth="1"/>
    <col min="9" max="9" width="20.140625" style="10" bestFit="1" customWidth="1"/>
    <col min="10" max="10" width="22.7109375" style="10" bestFit="1" customWidth="1"/>
    <col min="11" max="12" width="22.7109375" style="10" customWidth="1"/>
    <col min="13" max="13" width="23.85546875" style="10" bestFit="1" customWidth="1"/>
    <col min="14" max="14" width="15.7109375" style="10" bestFit="1" customWidth="1"/>
    <col min="17" max="17" width="13.7109375" bestFit="1" customWidth="1"/>
    <col min="18" max="18" width="17.7109375" bestFit="1" customWidth="1"/>
    <col min="19" max="19" width="14" bestFit="1" customWidth="1"/>
    <col min="20" max="20" width="19.42578125" bestFit="1" customWidth="1"/>
    <col min="21" max="21" width="51.7109375" bestFit="1" customWidth="1"/>
  </cols>
  <sheetData>
    <row r="1" spans="1:21" ht="45" x14ac:dyDescent="0.25">
      <c r="A1" s="10" t="s">
        <v>94</v>
      </c>
      <c r="B1" s="7" t="s">
        <v>70</v>
      </c>
      <c r="C1" s="13" t="s">
        <v>152</v>
      </c>
      <c r="D1" s="7" t="s">
        <v>44</v>
      </c>
      <c r="E1" s="7" t="s">
        <v>81</v>
      </c>
      <c r="F1" s="8" t="s">
        <v>86</v>
      </c>
      <c r="G1" s="8" t="s">
        <v>91</v>
      </c>
      <c r="H1" s="12" t="s">
        <v>83</v>
      </c>
      <c r="I1" s="7" t="s">
        <v>46</v>
      </c>
      <c r="J1" s="7" t="s">
        <v>72</v>
      </c>
      <c r="K1" s="8" t="s">
        <v>87</v>
      </c>
      <c r="L1" s="7" t="s">
        <v>45</v>
      </c>
      <c r="M1" s="7" t="s">
        <v>4</v>
      </c>
      <c r="N1" s="8" t="s">
        <v>90</v>
      </c>
      <c r="O1" s="7"/>
      <c r="Q1" s="17" t="s">
        <v>132</v>
      </c>
      <c r="R1" s="18" t="s">
        <v>133</v>
      </c>
      <c r="S1" s="18" t="s">
        <v>44</v>
      </c>
      <c r="T1" s="19" t="s">
        <v>131</v>
      </c>
      <c r="U1" s="20" t="s">
        <v>153</v>
      </c>
    </row>
    <row r="2" spans="1:21" x14ac:dyDescent="0.25">
      <c r="A2" s="10" t="s">
        <v>95</v>
      </c>
      <c r="B2" t="s">
        <v>71</v>
      </c>
      <c r="C2" t="str">
        <f>A2 &amp;" "&amp;B2</f>
        <v>001 Kalle Karlsson</v>
      </c>
      <c r="D2" t="s">
        <v>134</v>
      </c>
      <c r="E2" t="s">
        <v>82</v>
      </c>
      <c r="F2" t="s">
        <v>73</v>
      </c>
      <c r="G2" t="s">
        <v>106</v>
      </c>
      <c r="H2" s="10" t="s">
        <v>151</v>
      </c>
      <c r="I2" s="10" t="s">
        <v>150</v>
      </c>
      <c r="J2" s="10" t="s">
        <v>74</v>
      </c>
      <c r="K2" s="10" t="s">
        <v>106</v>
      </c>
      <c r="L2" s="10" t="s">
        <v>78</v>
      </c>
      <c r="M2" s="10" t="s">
        <v>75</v>
      </c>
      <c r="N2" s="10" t="s">
        <v>157</v>
      </c>
      <c r="Q2" s="21" t="s">
        <v>78</v>
      </c>
      <c r="R2" t="s">
        <v>75</v>
      </c>
      <c r="S2" t="s">
        <v>134</v>
      </c>
      <c r="T2" t="s">
        <v>111</v>
      </c>
      <c r="U2" s="22" t="s">
        <v>154</v>
      </c>
    </row>
    <row r="3" spans="1:21" x14ac:dyDescent="0.25">
      <c r="Q3" s="21" t="s">
        <v>79</v>
      </c>
      <c r="R3" t="s">
        <v>76</v>
      </c>
      <c r="S3" t="s">
        <v>135</v>
      </c>
      <c r="T3" t="s">
        <v>117</v>
      </c>
      <c r="U3" s="22" t="s">
        <v>155</v>
      </c>
    </row>
    <row r="4" spans="1:21" x14ac:dyDescent="0.25">
      <c r="Q4" s="21" t="s">
        <v>80</v>
      </c>
      <c r="R4" t="s">
        <v>77</v>
      </c>
      <c r="S4" t="s">
        <v>136</v>
      </c>
      <c r="T4" t="s">
        <v>118</v>
      </c>
      <c r="U4" s="22" t="s">
        <v>156</v>
      </c>
    </row>
    <row r="5" spans="1:21" x14ac:dyDescent="0.25">
      <c r="Q5" s="21"/>
      <c r="S5" t="s">
        <v>137</v>
      </c>
      <c r="T5" t="s">
        <v>102</v>
      </c>
      <c r="U5" s="22"/>
    </row>
    <row r="6" spans="1:21" x14ac:dyDescent="0.25">
      <c r="Q6" s="21"/>
      <c r="S6" t="s">
        <v>138</v>
      </c>
      <c r="T6" t="s">
        <v>99</v>
      </c>
      <c r="U6" s="22"/>
    </row>
    <row r="7" spans="1:21" x14ac:dyDescent="0.25">
      <c r="Q7" s="21"/>
      <c r="S7" t="s">
        <v>139</v>
      </c>
      <c r="T7" t="s">
        <v>103</v>
      </c>
      <c r="U7" s="22"/>
    </row>
    <row r="8" spans="1:21" x14ac:dyDescent="0.25">
      <c r="Q8" s="21"/>
      <c r="S8" t="s">
        <v>140</v>
      </c>
      <c r="T8" t="s">
        <v>107</v>
      </c>
      <c r="U8" s="22"/>
    </row>
    <row r="9" spans="1:21" x14ac:dyDescent="0.25">
      <c r="Q9" s="21"/>
      <c r="S9" t="s">
        <v>141</v>
      </c>
      <c r="T9" t="s">
        <v>115</v>
      </c>
      <c r="U9" s="22"/>
    </row>
    <row r="10" spans="1:21" x14ac:dyDescent="0.25">
      <c r="Q10" s="21"/>
      <c r="S10" t="s">
        <v>142</v>
      </c>
      <c r="T10" t="s">
        <v>112</v>
      </c>
      <c r="U10" s="22"/>
    </row>
    <row r="11" spans="1:21" x14ac:dyDescent="0.25">
      <c r="Q11" s="21"/>
      <c r="S11" t="s">
        <v>143</v>
      </c>
      <c r="T11" t="s">
        <v>108</v>
      </c>
      <c r="U11" s="22"/>
    </row>
    <row r="12" spans="1:21" x14ac:dyDescent="0.25">
      <c r="Q12" s="21"/>
      <c r="S12" t="s">
        <v>144</v>
      </c>
      <c r="T12" t="s">
        <v>121</v>
      </c>
      <c r="U12" s="22"/>
    </row>
    <row r="13" spans="1:21" x14ac:dyDescent="0.25">
      <c r="Q13" s="21"/>
      <c r="S13" t="s">
        <v>145</v>
      </c>
      <c r="T13" t="s">
        <v>120</v>
      </c>
      <c r="U13" s="22"/>
    </row>
    <row r="14" spans="1:21" x14ac:dyDescent="0.25">
      <c r="Q14" s="21"/>
      <c r="S14" t="s">
        <v>146</v>
      </c>
      <c r="T14" t="s">
        <v>100</v>
      </c>
      <c r="U14" s="22"/>
    </row>
    <row r="15" spans="1:21" x14ac:dyDescent="0.25">
      <c r="Q15" s="21"/>
      <c r="S15" t="s">
        <v>147</v>
      </c>
      <c r="T15" t="s">
        <v>105</v>
      </c>
      <c r="U15" s="22"/>
    </row>
    <row r="16" spans="1:21" x14ac:dyDescent="0.25">
      <c r="Q16" s="21"/>
      <c r="S16" t="s">
        <v>148</v>
      </c>
      <c r="T16" t="s">
        <v>101</v>
      </c>
      <c r="U16" s="22"/>
    </row>
    <row r="17" spans="17:21" x14ac:dyDescent="0.25">
      <c r="Q17" s="21"/>
      <c r="S17" t="s">
        <v>149</v>
      </c>
      <c r="T17" t="s">
        <v>110</v>
      </c>
      <c r="U17" s="22"/>
    </row>
    <row r="18" spans="17:21" x14ac:dyDescent="0.25">
      <c r="Q18" s="21"/>
      <c r="T18" t="s">
        <v>116</v>
      </c>
      <c r="U18" s="22"/>
    </row>
    <row r="19" spans="17:21" x14ac:dyDescent="0.25">
      <c r="Q19" s="21"/>
      <c r="T19" t="s">
        <v>124</v>
      </c>
      <c r="U19" s="22"/>
    </row>
    <row r="20" spans="17:21" x14ac:dyDescent="0.25">
      <c r="Q20" s="21"/>
      <c r="T20" t="s">
        <v>109</v>
      </c>
      <c r="U20" s="22"/>
    </row>
    <row r="21" spans="17:21" x14ac:dyDescent="0.25">
      <c r="Q21" s="21"/>
      <c r="T21" t="s">
        <v>113</v>
      </c>
      <c r="U21" s="22"/>
    </row>
    <row r="22" spans="17:21" x14ac:dyDescent="0.25">
      <c r="Q22" s="21"/>
      <c r="T22" t="s">
        <v>114</v>
      </c>
      <c r="U22" s="22"/>
    </row>
    <row r="23" spans="17:21" x14ac:dyDescent="0.25">
      <c r="Q23" s="21"/>
      <c r="T23" t="s">
        <v>127</v>
      </c>
      <c r="U23" s="22"/>
    </row>
    <row r="24" spans="17:21" x14ac:dyDescent="0.25">
      <c r="Q24" s="21"/>
      <c r="T24" t="s">
        <v>122</v>
      </c>
      <c r="U24" s="22"/>
    </row>
    <row r="25" spans="17:21" x14ac:dyDescent="0.25">
      <c r="Q25" s="21"/>
      <c r="T25" t="s">
        <v>128</v>
      </c>
      <c r="U25" s="22"/>
    </row>
    <row r="26" spans="17:21" x14ac:dyDescent="0.25">
      <c r="Q26" s="21"/>
      <c r="T26" t="s">
        <v>126</v>
      </c>
      <c r="U26" s="22"/>
    </row>
    <row r="27" spans="17:21" x14ac:dyDescent="0.25">
      <c r="Q27" s="21"/>
      <c r="T27" t="s">
        <v>119</v>
      </c>
      <c r="U27" s="22"/>
    </row>
    <row r="28" spans="17:21" x14ac:dyDescent="0.25">
      <c r="Q28" s="21"/>
      <c r="T28" t="s">
        <v>104</v>
      </c>
      <c r="U28" s="22"/>
    </row>
    <row r="29" spans="17:21" x14ac:dyDescent="0.25">
      <c r="Q29" s="21"/>
      <c r="T29" t="s">
        <v>129</v>
      </c>
      <c r="U29" s="22"/>
    </row>
    <row r="30" spans="17:21" x14ac:dyDescent="0.25">
      <c r="Q30" s="21"/>
      <c r="T30" t="s">
        <v>106</v>
      </c>
      <c r="U30" s="22"/>
    </row>
    <row r="31" spans="17:21" x14ac:dyDescent="0.25">
      <c r="Q31" s="21"/>
      <c r="T31" t="s">
        <v>123</v>
      </c>
      <c r="U31" s="22"/>
    </row>
    <row r="32" spans="17:21" x14ac:dyDescent="0.25">
      <c r="Q32" s="21"/>
      <c r="T32" t="s">
        <v>130</v>
      </c>
      <c r="U32" s="22"/>
    </row>
    <row r="33" spans="17:21" x14ac:dyDescent="0.25">
      <c r="Q33" s="21"/>
      <c r="T33" t="s">
        <v>125</v>
      </c>
      <c r="U33" s="22"/>
    </row>
    <row r="34" spans="17:21" ht="15.75" thickBot="1" x14ac:dyDescent="0.3">
      <c r="Q34" s="23"/>
      <c r="R34" s="24"/>
      <c r="S34" s="24"/>
      <c r="T34" s="24"/>
      <c r="U34" s="25"/>
    </row>
  </sheetData>
  <sortState xmlns:xlrd2="http://schemas.microsoft.com/office/spreadsheetml/2017/richdata2" ref="T2:T33">
    <sortCondition ref="T2:T33"/>
  </sortState>
  <dataValidations count="4">
    <dataValidation type="list" allowBlank="1" showInputMessage="1" showErrorMessage="1" sqref="M1:M1048576" xr:uid="{AB1878AC-CBB6-40CB-9100-8B2BFB169BB2}">
      <formula1>$R$2:$R$4</formula1>
    </dataValidation>
    <dataValidation type="list" allowBlank="1" showInputMessage="1" showErrorMessage="1" sqref="L1:L1048576" xr:uid="{EDAAB061-C4A6-4FBC-B146-7D0AED1D5AB6}">
      <formula1>$Q$2:$Q$4</formula1>
    </dataValidation>
    <dataValidation type="list" allowBlank="1" showInputMessage="1" showErrorMessage="1" sqref="K1:K1048576 G1:G1048576" xr:uid="{B8E87E4A-A65D-4ED6-AC80-7106741E51A6}">
      <formula1>$T$2:$T$33</formula1>
    </dataValidation>
    <dataValidation type="list" allowBlank="1" showInputMessage="1" showErrorMessage="1" sqref="D1:D1048576 E1" xr:uid="{B3BE5416-9F80-4D0F-B02C-0EA3AB8D000F}">
      <formula1>$S$2:$S$17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Sammanställning</vt:lpstr>
      <vt:lpstr>Transportdokument</vt:lpstr>
      <vt:lpstr>Kundregister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Westling</dc:creator>
  <cp:lastModifiedBy>Gunnar Westling</cp:lastModifiedBy>
  <cp:lastPrinted>2022-11-08T07:06:38Z</cp:lastPrinted>
  <dcterms:created xsi:type="dcterms:W3CDTF">2022-10-27T09:59:52Z</dcterms:created>
  <dcterms:modified xsi:type="dcterms:W3CDTF">2024-02-09T07:31:42Z</dcterms:modified>
</cp:coreProperties>
</file>